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oja\Desktop\"/>
    </mc:Choice>
  </mc:AlternateContent>
  <bookViews>
    <workbookView xWindow="0" yWindow="0" windowWidth="16668" windowHeight="53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25" i="1"/>
  <c r="G66" i="1" l="1"/>
  <c r="G41" i="1" l="1"/>
  <c r="F41" i="1"/>
  <c r="E41" i="1"/>
  <c r="G14" i="1"/>
  <c r="F14" i="1"/>
  <c r="E14" i="1"/>
  <c r="F8" i="1"/>
  <c r="E8" i="1"/>
  <c r="G8" i="1"/>
  <c r="F38" i="1"/>
  <c r="G45" i="1"/>
  <c r="F45" i="1"/>
  <c r="E45" i="1"/>
  <c r="G72" i="1"/>
  <c r="F72" i="1"/>
  <c r="E72" i="1"/>
  <c r="G32" i="1"/>
  <c r="G19" i="1" s="1"/>
  <c r="H8" i="1" l="1"/>
  <c r="G49" i="1"/>
  <c r="G78" i="1" l="1"/>
  <c r="F66" i="1"/>
  <c r="G61" i="1"/>
  <c r="F61" i="1"/>
  <c r="G58" i="1"/>
  <c r="F58" i="1"/>
  <c r="F49" i="1"/>
  <c r="F37" i="1"/>
  <c r="G38" i="1"/>
  <c r="F48" i="1" l="1"/>
  <c r="G37" i="1"/>
  <c r="F25" i="1"/>
  <c r="E49" i="1" l="1"/>
  <c r="E78" i="1"/>
  <c r="E79" i="1"/>
  <c r="E66" i="1"/>
  <c r="E61" i="1"/>
  <c r="E58" i="1"/>
  <c r="E38" i="1"/>
  <c r="G20" i="1"/>
  <c r="F20" i="1"/>
  <c r="F19" i="1" s="1"/>
  <c r="E25" i="1"/>
  <c r="E20" i="1"/>
  <c r="E7" i="1"/>
  <c r="E19" i="1" l="1"/>
  <c r="E37" i="1"/>
  <c r="G7" i="1"/>
  <c r="G84" i="1" s="1"/>
  <c r="E48" i="1"/>
  <c r="F7" i="1"/>
  <c r="F84" i="1" s="1"/>
  <c r="E84" i="1" l="1"/>
</calcChain>
</file>

<file path=xl/sharedStrings.xml><?xml version="1.0" encoding="utf-8"?>
<sst xmlns="http://schemas.openxmlformats.org/spreadsheetml/2006/main" count="90" uniqueCount="89">
  <si>
    <t>ПОЗИЦИЈЕ РАСХОДА ПО НАМЕНАМА</t>
  </si>
  <si>
    <t>ТРОШКОВИ МАТЕРИЈАЛА</t>
  </si>
  <si>
    <t>ПЛАН 2017</t>
  </si>
  <si>
    <t>ПЛАН 2016</t>
  </si>
  <si>
    <t>ПРОЦЕНА 2016</t>
  </si>
  <si>
    <t>5/4</t>
  </si>
  <si>
    <t>канцеларијски материјал</t>
  </si>
  <si>
    <t>ек.кл</t>
  </si>
  <si>
    <t>утрошени нафтни деривати</t>
  </si>
  <si>
    <t>зараде и накнаде</t>
  </si>
  <si>
    <t>утрошена електр. енергија</t>
  </si>
  <si>
    <t>ЗАРАДЕ, НАКНАДЕ И ОСТ.ПРИМАЊА</t>
  </si>
  <si>
    <t>ТРОШКОВИ ПОРЕЗА И ДОПРИНОСА</t>
  </si>
  <si>
    <t>ТРОШКОВИ ГОРИВА И ЕНЕРГИЈЕ</t>
  </si>
  <si>
    <t>ТРОШКОВИ НАДЗОРНОГ ОДБОРА</t>
  </si>
  <si>
    <t>ОСТАЛИ ЛИЧНИ РАСХОДИ И НАКНАДЕ</t>
  </si>
  <si>
    <t xml:space="preserve">Отпремнина за раскид уговора </t>
  </si>
  <si>
    <t>Јубиларна награда</t>
  </si>
  <si>
    <t>Помоћ запосленом и породици</t>
  </si>
  <si>
    <t xml:space="preserve">накнада за трошкова превоза са посла </t>
  </si>
  <si>
    <t>Накнада за трошкова на службеном путу</t>
  </si>
  <si>
    <t>ОСТАЛА ДАВАЊА ЗАПОСЛЕНИМ</t>
  </si>
  <si>
    <t>Давања запосленим поводом 8.марта</t>
  </si>
  <si>
    <t>Давања запосленим поводом Нове године</t>
  </si>
  <si>
    <t>Давање пакетића деци запослених</t>
  </si>
  <si>
    <t>ТРОШКОВИ МАТЕРИЈАЛА И ЕНЕРГИЈЕ</t>
  </si>
  <si>
    <t>ВРСТА РАСХОДА</t>
  </si>
  <si>
    <t>ТРОШКОВИ РЕЗЕРВНИХ ДЕЛОВА</t>
  </si>
  <si>
    <t>ТРОШКОВИ ПРОИЗВОДНИХ УСЛУГА</t>
  </si>
  <si>
    <t>ТРОШКОВИ ТРАНСПОРТНИХ УСЛУГА</t>
  </si>
  <si>
    <t>Трошкови превоза</t>
  </si>
  <si>
    <t>Трошкови ПТТ услуга</t>
  </si>
  <si>
    <t>ТРОШКОВИ УСЛУГА ОДРЖАВАЊА</t>
  </si>
  <si>
    <t xml:space="preserve">ТРОШКОВИ ОСТАЛИХ УСЛУГА </t>
  </si>
  <si>
    <t>Трошкови комуналних услуга</t>
  </si>
  <si>
    <t>НЕМАТЕРИЈАЛНИ ТРОШКОВИ</t>
  </si>
  <si>
    <t>Трошкови ревизије</t>
  </si>
  <si>
    <t>Трошкови здравствених услуга</t>
  </si>
  <si>
    <t>услуге чишћења просторија</t>
  </si>
  <si>
    <t>ТРОШКОВИ РЕПРЕЗЕНТАЦИЈЕ</t>
  </si>
  <si>
    <t>Трошкови репрезентације у сопств. простору</t>
  </si>
  <si>
    <t>Трошкови за поклоне</t>
  </si>
  <si>
    <t>Трошкови стручног образ. и усаврш.(котизације)</t>
  </si>
  <si>
    <t>услуге које се врше на постојећим прог.за рачун</t>
  </si>
  <si>
    <t>ТРОШКОВИ ПРЕМИЈЕ ОСИГУРАЊА</t>
  </si>
  <si>
    <t>Премија осигурања запослених</t>
  </si>
  <si>
    <t>ТРОШКОВИ ПЛАТНОГ ПРОМЕТА</t>
  </si>
  <si>
    <t>ТРОШКОВИ ЧЛАНАРИНА</t>
  </si>
  <si>
    <t>ТРОШКОВИ ПОРЕЗА</t>
  </si>
  <si>
    <t>Порез на имовину</t>
  </si>
  <si>
    <t>Накнада за коришћење вода</t>
  </si>
  <si>
    <t>Порез на употребу добара (возила)</t>
  </si>
  <si>
    <t>Локалне комуналне таксе</t>
  </si>
  <si>
    <t>Остали порези који терете трошкове</t>
  </si>
  <si>
    <t>ОСТАЛИ НЕМАТЕРИЈАЛНИ ТРОШКОВИ</t>
  </si>
  <si>
    <t>Трошкови огласа у штампи</t>
  </si>
  <si>
    <t>Таксе (административне, судске , локалне)</t>
  </si>
  <si>
    <t>Судски трошкови и трошкови вештачења</t>
  </si>
  <si>
    <t>Стручни часописи и публикације</t>
  </si>
  <si>
    <t xml:space="preserve">ОСТАЛИ РАСХОДИ </t>
  </si>
  <si>
    <t>ОСТАЛИ НАПОМЕНУТИ РАСХОДИ</t>
  </si>
  <si>
    <t>Трошкови спорова</t>
  </si>
  <si>
    <t>Остали напоменути расходи</t>
  </si>
  <si>
    <t>УКУПНО</t>
  </si>
  <si>
    <t>Ос. премије осиг. за имовину( аута, зграде)</t>
  </si>
  <si>
    <t xml:space="preserve">Остале непроизводне услуге (обезбеђење) </t>
  </si>
  <si>
    <t>Трошкови консалтинг услуга</t>
  </si>
  <si>
    <t>Накнада штете трећим лицима</t>
  </si>
  <si>
    <t>Остала лична примања запослених</t>
  </si>
  <si>
    <t>ТРОШКОВИ НЕПРОИЗВОДНИХ УСЛУГА</t>
  </si>
  <si>
    <t>Ост.непр. услуге (за домаћ. штампања, админ. гео. и друге)</t>
  </si>
  <si>
    <t>ТРОШ. ЗАРАДА, НАКН. И ОСТАЛА ЛИЧНА ПРИМАЊА</t>
  </si>
  <si>
    <t>Остали нематеријални расходи (умањење зараде)</t>
  </si>
  <si>
    <t>Трош. остал.призв. услуга (одржав.пијаца и гробаља)</t>
  </si>
  <si>
    <t>ТРОШКОВИ НАКНАДЕ ЗА ПРИВ.И ПОВР.ПОСЛОВЕ</t>
  </si>
  <si>
    <t>остали режијски материјал пијаце</t>
  </si>
  <si>
    <t>остали режијски материјал гробље</t>
  </si>
  <si>
    <t>ХТЗ опрема</t>
  </si>
  <si>
    <t>остали режијски материјал ( посл.прост.)</t>
  </si>
  <si>
    <t>утрошена остала енергија (грејање)</t>
  </si>
  <si>
    <t>Трошкови за услуге на текућем одржавању пијаца</t>
  </si>
  <si>
    <t>Трошкови за услуге на текућем одржавању гробља</t>
  </si>
  <si>
    <t>Ттошкови на текућем одржавању управе</t>
  </si>
  <si>
    <t>5/3</t>
  </si>
  <si>
    <t>99,45</t>
  </si>
  <si>
    <t>*</t>
  </si>
  <si>
    <t xml:space="preserve">                 ИНДЕКС</t>
  </si>
  <si>
    <t xml:space="preserve">  набавка основних средстава због  различитог начина признавања и евдентирања, као и порез на имовину пословног простора.</t>
  </si>
  <si>
    <t>НАПОМЕНА: У циљу упредивости планираних расхода у 2017.години из упредне 2016. године искључени су порез на додату вредност,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</si>
</sst>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4" fontId="7" fillId="0" borderId="0" xfId="0" applyNumberFormat="1" applyFont="1" applyAlignment="1">
      <alignment horizontal="right"/>
    </xf>
    <xf numFmtId="4" fontId="7" fillId="0" borderId="0" xfId="0" applyNumberFormat="1" applyFont="1"/>
    <xf numFmtId="4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0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4" fontId="9" fillId="0" borderId="0" xfId="0" applyNumberFormat="1" applyFont="1"/>
    <xf numFmtId="0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 applyAlignment="1"/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10" fillId="0" borderId="0" xfId="0" applyNumberFormat="1" applyFont="1" applyAlignment="1">
      <alignment horizontal="right"/>
    </xf>
    <xf numFmtId="4" fontId="3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topLeftCell="A55" workbookViewId="0">
      <selection activeCell="B1" sqref="B1:I84"/>
    </sheetView>
  </sheetViews>
  <sheetFormatPr defaultRowHeight="14.4" x14ac:dyDescent="0.3"/>
  <cols>
    <col min="1" max="1" width="7.77734375" customWidth="1"/>
    <col min="2" max="2" width="41.21875" customWidth="1"/>
    <col min="3" max="3" width="7.88671875" customWidth="1"/>
    <col min="4" max="4" width="0.44140625" customWidth="1"/>
    <col min="5" max="5" width="17.109375" style="1" customWidth="1"/>
    <col min="6" max="6" width="14" style="1" customWidth="1"/>
    <col min="7" max="7" width="14.44140625" style="1" customWidth="1"/>
    <col min="8" max="8" width="13.5546875" style="2" customWidth="1"/>
    <col min="9" max="9" width="11.5546875" style="29" bestFit="1" customWidth="1"/>
    <col min="11" max="11" width="12.6640625" bestFit="1" customWidth="1"/>
  </cols>
  <sheetData>
    <row r="1" spans="1:10" x14ac:dyDescent="0.3">
      <c r="A1" s="7"/>
      <c r="B1" s="7"/>
      <c r="C1" s="7"/>
      <c r="D1" s="7"/>
      <c r="E1" s="8"/>
      <c r="F1" s="8"/>
      <c r="G1" s="8"/>
      <c r="H1" s="9"/>
      <c r="I1" s="25"/>
      <c r="J1" s="7"/>
    </row>
    <row r="2" spans="1:10" x14ac:dyDescent="0.3">
      <c r="A2" s="7"/>
      <c r="B2" s="7"/>
      <c r="C2" s="7"/>
      <c r="D2" s="7" t="s">
        <v>0</v>
      </c>
      <c r="E2" s="8"/>
      <c r="F2" s="8"/>
      <c r="G2" s="8"/>
      <c r="H2" s="9"/>
      <c r="I2" s="25"/>
      <c r="J2" s="7"/>
    </row>
    <row r="3" spans="1:10" x14ac:dyDescent="0.3">
      <c r="A3" s="7"/>
      <c r="B3" s="7"/>
      <c r="C3" s="7"/>
      <c r="D3" s="7"/>
      <c r="E3" s="8"/>
      <c r="F3" s="8"/>
      <c r="G3" s="8"/>
      <c r="H3" s="9"/>
      <c r="I3" s="25"/>
      <c r="J3" s="7"/>
    </row>
    <row r="4" spans="1:10" x14ac:dyDescent="0.3">
      <c r="A4" s="7"/>
      <c r="B4" s="7"/>
      <c r="C4" s="7"/>
      <c r="D4" s="7"/>
      <c r="E4" s="8"/>
      <c r="F4" s="8"/>
      <c r="G4" s="8"/>
      <c r="H4" s="9"/>
      <c r="I4" s="25"/>
      <c r="J4" s="7"/>
    </row>
    <row r="5" spans="1:10" x14ac:dyDescent="0.3">
      <c r="A5" s="7" t="s">
        <v>7</v>
      </c>
      <c r="B5" s="7" t="s">
        <v>26</v>
      </c>
      <c r="C5" s="7"/>
      <c r="D5" s="7"/>
      <c r="E5" s="10" t="s">
        <v>3</v>
      </c>
      <c r="F5" s="8" t="s">
        <v>4</v>
      </c>
      <c r="G5" s="10" t="s">
        <v>2</v>
      </c>
      <c r="H5" s="9" t="s">
        <v>86</v>
      </c>
      <c r="I5" s="25"/>
      <c r="J5" s="7"/>
    </row>
    <row r="6" spans="1:10" x14ac:dyDescent="0.3">
      <c r="A6" s="7">
        <v>1</v>
      </c>
      <c r="B6" s="11">
        <v>2</v>
      </c>
      <c r="C6" s="12"/>
      <c r="D6" s="12"/>
      <c r="E6" s="13">
        <v>3</v>
      </c>
      <c r="F6" s="13">
        <v>4</v>
      </c>
      <c r="G6" s="13">
        <v>5</v>
      </c>
      <c r="H6" s="13" t="s">
        <v>83</v>
      </c>
      <c r="I6" s="26" t="s">
        <v>5</v>
      </c>
      <c r="J6" s="7"/>
    </row>
    <row r="7" spans="1:10" s="3" customFormat="1" x14ac:dyDescent="0.3">
      <c r="A7" s="18">
        <v>51</v>
      </c>
      <c r="B7" s="14" t="s">
        <v>25</v>
      </c>
      <c r="C7" s="15"/>
      <c r="D7" s="15"/>
      <c r="E7" s="16">
        <f>E8+E14+E18</f>
        <v>4349000</v>
      </c>
      <c r="F7" s="16">
        <f>F8+F14+F18</f>
        <v>3620000</v>
      </c>
      <c r="G7" s="16">
        <f>G8+G14+G18</f>
        <v>3600000</v>
      </c>
      <c r="H7" s="16">
        <v>82.78</v>
      </c>
      <c r="I7" s="17" t="s">
        <v>84</v>
      </c>
      <c r="J7" s="18"/>
    </row>
    <row r="8" spans="1:10" s="5" customFormat="1" x14ac:dyDescent="0.3">
      <c r="A8" s="19">
        <v>512</v>
      </c>
      <c r="B8" s="19" t="s">
        <v>1</v>
      </c>
      <c r="C8" s="19"/>
      <c r="D8" s="19"/>
      <c r="E8" s="20">
        <f>E9+E10+E11+E12+E13</f>
        <v>1766000</v>
      </c>
      <c r="F8" s="20">
        <f>F9+F10+F11+F12+F13</f>
        <v>1645000</v>
      </c>
      <c r="G8" s="20">
        <f>G9+G11+G12+G13</f>
        <v>1560000</v>
      </c>
      <c r="H8" s="21">
        <f>G8/E8*100</f>
        <v>88.335220838052095</v>
      </c>
      <c r="I8" s="27">
        <v>94.83</v>
      </c>
      <c r="J8" s="19"/>
    </row>
    <row r="9" spans="1:10" x14ac:dyDescent="0.3">
      <c r="A9" s="7">
        <v>5121</v>
      </c>
      <c r="B9" s="7" t="s">
        <v>6</v>
      </c>
      <c r="C9" s="7"/>
      <c r="D9" s="7"/>
      <c r="E9" s="8">
        <v>960000</v>
      </c>
      <c r="F9" s="8">
        <v>955000</v>
      </c>
      <c r="G9" s="8">
        <v>700000</v>
      </c>
      <c r="H9" s="9">
        <v>72.92</v>
      </c>
      <c r="I9" s="8">
        <v>73.3</v>
      </c>
      <c r="J9" s="7"/>
    </row>
    <row r="10" spans="1:10" x14ac:dyDescent="0.3">
      <c r="A10" s="7">
        <v>51260</v>
      </c>
      <c r="B10" s="7" t="s">
        <v>78</v>
      </c>
      <c r="C10" s="7"/>
      <c r="D10" s="7"/>
      <c r="E10" s="8">
        <v>51000</v>
      </c>
      <c r="F10" s="8">
        <v>51000</v>
      </c>
      <c r="G10" s="8"/>
      <c r="H10" s="9"/>
      <c r="I10" s="25"/>
      <c r="J10" s="7"/>
    </row>
    <row r="11" spans="1:10" x14ac:dyDescent="0.3">
      <c r="A11" s="7">
        <v>51261</v>
      </c>
      <c r="B11" s="7" t="s">
        <v>75</v>
      </c>
      <c r="C11" s="7"/>
      <c r="D11" s="7"/>
      <c r="E11" s="8">
        <v>445000</v>
      </c>
      <c r="F11" s="8">
        <v>372000</v>
      </c>
      <c r="G11" s="8">
        <v>420000</v>
      </c>
      <c r="H11" s="9">
        <v>94.38</v>
      </c>
      <c r="I11" s="8">
        <v>112.9</v>
      </c>
      <c r="J11" s="7"/>
    </row>
    <row r="12" spans="1:10" x14ac:dyDescent="0.3">
      <c r="A12" s="7">
        <v>51262</v>
      </c>
      <c r="B12" s="7" t="s">
        <v>76</v>
      </c>
      <c r="C12" s="7"/>
      <c r="D12" s="7"/>
      <c r="E12" s="8">
        <v>185000</v>
      </c>
      <c r="F12" s="8">
        <v>170000</v>
      </c>
      <c r="G12" s="8">
        <v>215000</v>
      </c>
      <c r="H12" s="9">
        <v>75.44</v>
      </c>
      <c r="I12" s="8">
        <v>126.47</v>
      </c>
      <c r="J12" s="7"/>
    </row>
    <row r="13" spans="1:10" x14ac:dyDescent="0.3">
      <c r="A13" s="7">
        <v>51263</v>
      </c>
      <c r="B13" s="7" t="s">
        <v>77</v>
      </c>
      <c r="C13" s="7"/>
      <c r="D13" s="7"/>
      <c r="E13" s="8">
        <v>125000</v>
      </c>
      <c r="F13" s="8">
        <v>97000</v>
      </c>
      <c r="G13" s="8">
        <v>225000</v>
      </c>
      <c r="H13" s="9">
        <v>180</v>
      </c>
      <c r="I13" s="8">
        <v>231.96</v>
      </c>
      <c r="J13" s="7"/>
    </row>
    <row r="14" spans="1:10" s="5" customFormat="1" x14ac:dyDescent="0.3">
      <c r="A14" s="19">
        <v>513</v>
      </c>
      <c r="B14" s="19" t="s">
        <v>13</v>
      </c>
      <c r="C14" s="19"/>
      <c r="D14" s="19"/>
      <c r="E14" s="20">
        <f>E15+E16+E17</f>
        <v>2553000</v>
      </c>
      <c r="F14" s="20">
        <f>F15+F16+F17</f>
        <v>1960000</v>
      </c>
      <c r="G14" s="20">
        <f>G15+G16+G17</f>
        <v>2000000</v>
      </c>
      <c r="H14" s="21">
        <v>78.34</v>
      </c>
      <c r="I14" s="27">
        <v>102.04</v>
      </c>
      <c r="J14" s="19"/>
    </row>
    <row r="15" spans="1:10" x14ac:dyDescent="0.3">
      <c r="A15" s="7">
        <v>5130</v>
      </c>
      <c r="B15" s="7" t="s">
        <v>8</v>
      </c>
      <c r="C15" s="7"/>
      <c r="D15" s="7"/>
      <c r="E15" s="8">
        <v>550000</v>
      </c>
      <c r="F15" s="8">
        <v>520000</v>
      </c>
      <c r="G15" s="8">
        <v>500000</v>
      </c>
      <c r="H15" s="9">
        <v>90.91</v>
      </c>
      <c r="I15" s="8">
        <v>96.15</v>
      </c>
      <c r="J15" s="7"/>
    </row>
    <row r="16" spans="1:10" x14ac:dyDescent="0.3">
      <c r="A16" s="7">
        <v>5133</v>
      </c>
      <c r="B16" s="7" t="s">
        <v>10</v>
      </c>
      <c r="C16" s="7"/>
      <c r="D16" s="7"/>
      <c r="E16" s="8">
        <v>1715000</v>
      </c>
      <c r="F16" s="8">
        <v>1180000</v>
      </c>
      <c r="G16" s="8">
        <v>1220000</v>
      </c>
      <c r="H16" s="9">
        <v>71.13</v>
      </c>
      <c r="I16" s="8">
        <v>103.39</v>
      </c>
      <c r="J16" s="7"/>
    </row>
    <row r="17" spans="1:11" x14ac:dyDescent="0.3">
      <c r="A17" s="7">
        <v>5139</v>
      </c>
      <c r="B17" s="7" t="s">
        <v>79</v>
      </c>
      <c r="C17" s="7"/>
      <c r="D17" s="7"/>
      <c r="E17" s="8">
        <v>288000</v>
      </c>
      <c r="F17" s="8">
        <v>260000</v>
      </c>
      <c r="G17" s="8">
        <v>280000</v>
      </c>
      <c r="H17" s="9">
        <v>97.22</v>
      </c>
      <c r="I17" s="8">
        <v>107.69</v>
      </c>
      <c r="J17" s="7"/>
    </row>
    <row r="18" spans="1:11" s="5" customFormat="1" x14ac:dyDescent="0.3">
      <c r="A18" s="19">
        <v>514</v>
      </c>
      <c r="B18" s="19" t="s">
        <v>27</v>
      </c>
      <c r="C18" s="19"/>
      <c r="D18" s="19"/>
      <c r="E18" s="20">
        <v>30000</v>
      </c>
      <c r="F18" s="20">
        <v>15000</v>
      </c>
      <c r="G18" s="20">
        <v>40000</v>
      </c>
      <c r="H18" s="21">
        <v>133.33000000000001</v>
      </c>
      <c r="I18" s="27">
        <v>266.66000000000003</v>
      </c>
      <c r="J18" s="19"/>
    </row>
    <row r="19" spans="1:11" s="3" customFormat="1" x14ac:dyDescent="0.3">
      <c r="A19" s="18">
        <v>52</v>
      </c>
      <c r="B19" s="18" t="s">
        <v>71</v>
      </c>
      <c r="C19" s="18"/>
      <c r="D19" s="18"/>
      <c r="E19" s="16">
        <f>E20+E22+E23+E24+E25</f>
        <v>45791500</v>
      </c>
      <c r="F19" s="16">
        <f>F20+F22+F23+F24+F25</f>
        <v>41417600</v>
      </c>
      <c r="G19" s="16">
        <f>G20+G22+G23+G24+G25+G32</f>
        <v>33711000</v>
      </c>
      <c r="H19" s="22">
        <v>73.62</v>
      </c>
      <c r="I19" s="28">
        <v>81.39</v>
      </c>
      <c r="J19" s="18"/>
      <c r="K19" s="41"/>
    </row>
    <row r="20" spans="1:11" s="5" customFormat="1" x14ac:dyDescent="0.3">
      <c r="A20" s="19">
        <v>520</v>
      </c>
      <c r="B20" s="19" t="s">
        <v>11</v>
      </c>
      <c r="C20" s="19"/>
      <c r="D20" s="19"/>
      <c r="E20" s="20">
        <f>E21</f>
        <v>32449730</v>
      </c>
      <c r="F20" s="20">
        <f>F21</f>
        <v>30055900</v>
      </c>
      <c r="G20" s="20">
        <f>G21</f>
        <v>24605200</v>
      </c>
      <c r="H20" s="21">
        <v>75.83</v>
      </c>
      <c r="I20" s="27">
        <v>81.66</v>
      </c>
      <c r="J20" s="19"/>
    </row>
    <row r="21" spans="1:11" x14ac:dyDescent="0.3">
      <c r="A21" s="7">
        <v>5200</v>
      </c>
      <c r="B21" s="7" t="s">
        <v>9</v>
      </c>
      <c r="C21" s="7"/>
      <c r="D21" s="7"/>
      <c r="E21" s="8">
        <v>32449730</v>
      </c>
      <c r="F21" s="8">
        <v>30055900</v>
      </c>
      <c r="G21" s="8">
        <v>24605200</v>
      </c>
      <c r="H21" s="9">
        <v>75.83</v>
      </c>
      <c r="I21" s="8">
        <v>81.66</v>
      </c>
      <c r="J21" s="7"/>
    </row>
    <row r="22" spans="1:11" s="5" customFormat="1" x14ac:dyDescent="0.3">
      <c r="A22" s="19">
        <v>521</v>
      </c>
      <c r="B22" s="19" t="s">
        <v>12</v>
      </c>
      <c r="C22" s="19"/>
      <c r="D22" s="19"/>
      <c r="E22" s="20">
        <v>5808500</v>
      </c>
      <c r="F22" s="20">
        <v>5353700</v>
      </c>
      <c r="G22" s="20">
        <v>4404800</v>
      </c>
      <c r="H22" s="21">
        <v>75.83</v>
      </c>
      <c r="I22" s="27">
        <v>81.66</v>
      </c>
      <c r="J22" s="19"/>
    </row>
    <row r="23" spans="1:11" s="5" customFormat="1" x14ac:dyDescent="0.3">
      <c r="A23" s="19">
        <v>524</v>
      </c>
      <c r="B23" s="19" t="s">
        <v>74</v>
      </c>
      <c r="C23" s="19"/>
      <c r="D23" s="19"/>
      <c r="E23" s="20">
        <v>2968000</v>
      </c>
      <c r="F23" s="20">
        <v>2968000</v>
      </c>
      <c r="G23" s="20">
        <v>610000</v>
      </c>
      <c r="H23" s="21">
        <v>20.55</v>
      </c>
      <c r="I23" s="27">
        <v>20.55</v>
      </c>
      <c r="J23" s="19"/>
    </row>
    <row r="24" spans="1:11" s="5" customFormat="1" x14ac:dyDescent="0.3">
      <c r="A24" s="19">
        <v>526</v>
      </c>
      <c r="B24" s="19" t="s">
        <v>14</v>
      </c>
      <c r="C24" s="19"/>
      <c r="D24" s="19"/>
      <c r="E24" s="20">
        <v>1050000</v>
      </c>
      <c r="F24" s="20">
        <v>1049000</v>
      </c>
      <c r="G24" s="20">
        <v>1080000</v>
      </c>
      <c r="H24" s="21">
        <v>102.85</v>
      </c>
      <c r="I24" s="27">
        <v>102.96</v>
      </c>
      <c r="J24" s="19"/>
    </row>
    <row r="25" spans="1:11" s="5" customFormat="1" x14ac:dyDescent="0.3">
      <c r="A25" s="19">
        <v>529</v>
      </c>
      <c r="B25" s="19" t="s">
        <v>15</v>
      </c>
      <c r="C25" s="19"/>
      <c r="D25" s="19"/>
      <c r="E25" s="20">
        <f>E26+E27+E28+E29+E30+E31</f>
        <v>3515270</v>
      </c>
      <c r="F25" s="20">
        <f>F26+F27+F28+F29+F30+F31</f>
        <v>1991000</v>
      </c>
      <c r="G25" s="20">
        <f>G27+G28+G29+G30+G31</f>
        <v>2883000</v>
      </c>
      <c r="H25" s="21">
        <v>85.66</v>
      </c>
      <c r="I25" s="27">
        <v>151.22999999999999</v>
      </c>
      <c r="J25" s="19"/>
      <c r="K25" s="40"/>
    </row>
    <row r="26" spans="1:11" s="4" customFormat="1" x14ac:dyDescent="0.3">
      <c r="A26" s="7">
        <v>5290</v>
      </c>
      <c r="B26" s="7" t="s">
        <v>68</v>
      </c>
      <c r="C26" s="7"/>
      <c r="D26" s="7"/>
      <c r="E26" s="8">
        <v>80000</v>
      </c>
      <c r="F26" s="8">
        <v>60000</v>
      </c>
      <c r="G26" s="8"/>
      <c r="H26" s="9"/>
      <c r="I26" s="25"/>
      <c r="J26" s="7"/>
    </row>
    <row r="27" spans="1:11" x14ac:dyDescent="0.3">
      <c r="A27" s="7">
        <v>52901</v>
      </c>
      <c r="B27" s="7" t="s">
        <v>16</v>
      </c>
      <c r="C27" s="7"/>
      <c r="D27" s="7"/>
      <c r="E27" s="8">
        <v>1300270</v>
      </c>
      <c r="F27" s="8">
        <v>157200</v>
      </c>
      <c r="G27" s="8">
        <v>1000000</v>
      </c>
      <c r="H27" s="9">
        <v>76.92</v>
      </c>
      <c r="I27" s="25" t="s">
        <v>85</v>
      </c>
      <c r="J27" s="7"/>
    </row>
    <row r="28" spans="1:11" x14ac:dyDescent="0.3">
      <c r="A28" s="7">
        <v>52903</v>
      </c>
      <c r="B28" s="7" t="s">
        <v>17</v>
      </c>
      <c r="C28" s="7"/>
      <c r="D28" s="7"/>
      <c r="E28" s="8">
        <v>45000</v>
      </c>
      <c r="F28" s="8">
        <v>40450</v>
      </c>
      <c r="G28" s="8">
        <v>211000</v>
      </c>
      <c r="H28" s="9">
        <v>468.88</v>
      </c>
      <c r="I28" s="25" t="s">
        <v>85</v>
      </c>
      <c r="J28" s="7"/>
    </row>
    <row r="29" spans="1:11" x14ac:dyDescent="0.3">
      <c r="A29" s="7">
        <v>52904</v>
      </c>
      <c r="B29" s="7" t="s">
        <v>18</v>
      </c>
      <c r="C29" s="7"/>
      <c r="D29" s="7"/>
      <c r="E29" s="8">
        <v>470000</v>
      </c>
      <c r="F29" s="8">
        <v>445350</v>
      </c>
      <c r="G29" s="8">
        <v>400000</v>
      </c>
      <c r="H29" s="9">
        <v>85.11</v>
      </c>
      <c r="I29" s="8">
        <v>89.88</v>
      </c>
      <c r="J29" s="7"/>
    </row>
    <row r="30" spans="1:11" x14ac:dyDescent="0.3">
      <c r="A30" s="7">
        <v>52910</v>
      </c>
      <c r="B30" s="7" t="s">
        <v>19</v>
      </c>
      <c r="C30" s="7"/>
      <c r="D30" s="7"/>
      <c r="E30" s="8">
        <v>1380000</v>
      </c>
      <c r="F30" s="8">
        <v>1200000</v>
      </c>
      <c r="G30" s="8">
        <v>1088000</v>
      </c>
      <c r="H30" s="9">
        <v>78.84</v>
      </c>
      <c r="I30" s="8">
        <v>90.67</v>
      </c>
      <c r="J30" s="7"/>
    </row>
    <row r="31" spans="1:11" x14ac:dyDescent="0.3">
      <c r="A31" s="7">
        <v>52911</v>
      </c>
      <c r="B31" s="7" t="s">
        <v>20</v>
      </c>
      <c r="C31" s="7"/>
      <c r="D31" s="7"/>
      <c r="E31" s="8">
        <v>240000</v>
      </c>
      <c r="F31" s="8">
        <v>88000</v>
      </c>
      <c r="G31" s="8">
        <v>184000</v>
      </c>
      <c r="H31" s="9">
        <v>76.67</v>
      </c>
      <c r="I31" s="8">
        <v>209.09</v>
      </c>
      <c r="J31" s="7"/>
    </row>
    <row r="32" spans="1:11" s="5" customFormat="1" x14ac:dyDescent="0.3">
      <c r="A32" s="19">
        <v>5292</v>
      </c>
      <c r="B32" s="19" t="s">
        <v>21</v>
      </c>
      <c r="C32" s="19"/>
      <c r="D32" s="19"/>
      <c r="E32" s="20"/>
      <c r="F32" s="20"/>
      <c r="G32" s="20">
        <f>G35+G36</f>
        <v>128000</v>
      </c>
      <c r="H32" s="21"/>
      <c r="I32" s="27"/>
      <c r="J32" s="19"/>
    </row>
    <row r="33" spans="1:13" x14ac:dyDescent="0.3">
      <c r="A33" s="7">
        <v>52920</v>
      </c>
      <c r="B33" s="7" t="s">
        <v>22</v>
      </c>
      <c r="C33" s="7"/>
      <c r="D33" s="7"/>
      <c r="E33" s="8"/>
      <c r="F33" s="8"/>
      <c r="G33" s="8"/>
      <c r="H33" s="9"/>
      <c r="I33" s="25"/>
      <c r="J33" s="7"/>
    </row>
    <row r="34" spans="1:13" x14ac:dyDescent="0.3">
      <c r="A34" s="7">
        <v>52921</v>
      </c>
      <c r="B34" s="7" t="s">
        <v>23</v>
      </c>
      <c r="C34" s="7"/>
      <c r="D34" s="7"/>
      <c r="E34" s="8"/>
      <c r="F34" s="8"/>
      <c r="G34" s="8"/>
      <c r="H34" s="9"/>
      <c r="I34" s="25"/>
      <c r="J34" s="7"/>
    </row>
    <row r="35" spans="1:13" x14ac:dyDescent="0.3">
      <c r="A35" s="7">
        <v>52922</v>
      </c>
      <c r="B35" s="7" t="s">
        <v>24</v>
      </c>
      <c r="C35" s="7"/>
      <c r="D35" s="7"/>
      <c r="E35" s="8"/>
      <c r="F35" s="8"/>
      <c r="G35" s="8">
        <v>128000</v>
      </c>
      <c r="H35" s="9"/>
      <c r="I35" s="25"/>
      <c r="J35" s="7"/>
    </row>
    <row r="36" spans="1:13" hidden="1" x14ac:dyDescent="0.3">
      <c r="A36" s="7"/>
      <c r="B36" s="7"/>
      <c r="C36" s="7"/>
      <c r="D36" s="7"/>
      <c r="E36" s="8"/>
      <c r="F36" s="8"/>
      <c r="G36" s="8"/>
      <c r="H36" s="9"/>
      <c r="I36" s="25"/>
      <c r="J36" s="7"/>
    </row>
    <row r="37" spans="1:13" s="3" customFormat="1" x14ac:dyDescent="0.3">
      <c r="A37" s="18">
        <v>53</v>
      </c>
      <c r="B37" s="18" t="s">
        <v>28</v>
      </c>
      <c r="C37" s="18"/>
      <c r="D37" s="18"/>
      <c r="E37" s="16">
        <f>E38+E41+E45</f>
        <v>15890000</v>
      </c>
      <c r="F37" s="16">
        <f>F38+F41+F45</f>
        <v>13003000</v>
      </c>
      <c r="G37" s="16">
        <f>G38+G41+G45</f>
        <v>14628000</v>
      </c>
      <c r="H37" s="22">
        <v>92.06</v>
      </c>
      <c r="I37" s="28">
        <v>112.5</v>
      </c>
      <c r="J37" s="18"/>
    </row>
    <row r="38" spans="1:13" s="5" customFormat="1" x14ac:dyDescent="0.3">
      <c r="A38" s="19">
        <v>531</v>
      </c>
      <c r="B38" s="19" t="s">
        <v>29</v>
      </c>
      <c r="C38" s="19"/>
      <c r="D38" s="19"/>
      <c r="E38" s="20">
        <f>E39+E40</f>
        <v>1410000</v>
      </c>
      <c r="F38" s="20">
        <f>F39+F40</f>
        <v>1194000</v>
      </c>
      <c r="G38" s="20">
        <f>G39+G40</f>
        <v>1202000</v>
      </c>
      <c r="H38" s="21">
        <v>85.25</v>
      </c>
      <c r="I38" s="27">
        <v>100.67</v>
      </c>
      <c r="J38" s="19"/>
    </row>
    <row r="39" spans="1:13" x14ac:dyDescent="0.3">
      <c r="A39" s="7">
        <v>5310</v>
      </c>
      <c r="B39" s="7" t="s">
        <v>30</v>
      </c>
      <c r="C39" s="7"/>
      <c r="D39" s="7"/>
      <c r="E39" s="8">
        <v>100000</v>
      </c>
      <c r="F39" s="8">
        <v>94000</v>
      </c>
      <c r="G39" s="8">
        <v>102000</v>
      </c>
      <c r="H39" s="9">
        <v>102</v>
      </c>
      <c r="I39" s="8">
        <v>108.51</v>
      </c>
      <c r="J39" s="7"/>
    </row>
    <row r="40" spans="1:13" x14ac:dyDescent="0.3">
      <c r="A40" s="7">
        <v>5315</v>
      </c>
      <c r="B40" s="7" t="s">
        <v>31</v>
      </c>
      <c r="C40" s="7"/>
      <c r="D40" s="7"/>
      <c r="E40" s="8">
        <v>1310000</v>
      </c>
      <c r="F40" s="8">
        <v>1100000</v>
      </c>
      <c r="G40" s="8">
        <v>1100000</v>
      </c>
      <c r="H40" s="9">
        <v>83.97</v>
      </c>
      <c r="I40" s="8">
        <v>100</v>
      </c>
      <c r="J40" s="7"/>
    </row>
    <row r="41" spans="1:13" s="5" customFormat="1" x14ac:dyDescent="0.3">
      <c r="A41" s="19">
        <v>532</v>
      </c>
      <c r="B41" s="19" t="s">
        <v>32</v>
      </c>
      <c r="C41" s="19"/>
      <c r="D41" s="19"/>
      <c r="E41" s="20">
        <f>E42+E43+E44</f>
        <v>7872000</v>
      </c>
      <c r="F41" s="20">
        <f>F42+F43+F44</f>
        <v>7200000</v>
      </c>
      <c r="G41" s="20">
        <f>G42+G43+G44</f>
        <v>4900000</v>
      </c>
      <c r="H41" s="21">
        <v>62.24</v>
      </c>
      <c r="I41" s="27">
        <v>68.010000000000005</v>
      </c>
      <c r="J41" s="19"/>
    </row>
    <row r="42" spans="1:13" x14ac:dyDescent="0.3">
      <c r="A42" s="7">
        <v>53201</v>
      </c>
      <c r="B42" s="7" t="s">
        <v>80</v>
      </c>
      <c r="C42" s="7"/>
      <c r="D42" s="7"/>
      <c r="E42" s="8">
        <v>3125000</v>
      </c>
      <c r="F42" s="8">
        <v>2680000</v>
      </c>
      <c r="G42" s="8">
        <v>2800000</v>
      </c>
      <c r="H42" s="9">
        <v>89.6</v>
      </c>
      <c r="I42" s="8">
        <v>89.6</v>
      </c>
      <c r="J42" s="7"/>
    </row>
    <row r="43" spans="1:13" x14ac:dyDescent="0.3">
      <c r="A43" s="7">
        <v>53202</v>
      </c>
      <c r="B43" s="7" t="s">
        <v>81</v>
      </c>
      <c r="C43" s="7"/>
      <c r="D43" s="7"/>
      <c r="E43" s="8">
        <v>3299000</v>
      </c>
      <c r="F43" s="8">
        <v>3250000</v>
      </c>
      <c r="G43" s="8">
        <v>1700000</v>
      </c>
      <c r="H43" s="9">
        <v>51.53</v>
      </c>
      <c r="I43" s="8">
        <v>51.53</v>
      </c>
      <c r="J43" s="7"/>
    </row>
    <row r="44" spans="1:13" x14ac:dyDescent="0.3">
      <c r="A44" s="7">
        <v>53203</v>
      </c>
      <c r="B44" s="7" t="s">
        <v>82</v>
      </c>
      <c r="C44" s="7"/>
      <c r="D44" s="7"/>
      <c r="E44" s="8">
        <v>1448000</v>
      </c>
      <c r="F44" s="8">
        <v>1270000</v>
      </c>
      <c r="G44" s="8">
        <v>400000</v>
      </c>
      <c r="H44" s="9">
        <v>27.62</v>
      </c>
      <c r="I44" s="8">
        <v>31.5</v>
      </c>
      <c r="J44" s="7"/>
    </row>
    <row r="45" spans="1:13" s="5" customFormat="1" x14ac:dyDescent="0.3">
      <c r="A45" s="19">
        <v>539</v>
      </c>
      <c r="B45" s="19" t="s">
        <v>33</v>
      </c>
      <c r="C45" s="19"/>
      <c r="D45" s="19"/>
      <c r="E45" s="20">
        <f>E46+E47</f>
        <v>6608000</v>
      </c>
      <c r="F45" s="20">
        <f>F46+F47</f>
        <v>4609000</v>
      </c>
      <c r="G45" s="20">
        <f>G46+G47</f>
        <v>8526000</v>
      </c>
      <c r="H45" s="21">
        <v>129.03</v>
      </c>
      <c r="I45" s="27">
        <v>184.98</v>
      </c>
      <c r="J45" s="19"/>
      <c r="M45" s="6"/>
    </row>
    <row r="46" spans="1:13" x14ac:dyDescent="0.3">
      <c r="A46" s="7">
        <v>5392</v>
      </c>
      <c r="B46" s="7" t="s">
        <v>34</v>
      </c>
      <c r="C46" s="7"/>
      <c r="D46" s="7"/>
      <c r="E46" s="8">
        <v>6608000</v>
      </c>
      <c r="F46" s="8">
        <v>4609000</v>
      </c>
      <c r="G46" s="8">
        <v>5630000</v>
      </c>
      <c r="H46" s="9">
        <v>85.2</v>
      </c>
      <c r="I46" s="8">
        <v>122.15</v>
      </c>
      <c r="J46" s="7"/>
    </row>
    <row r="47" spans="1:13" s="4" customFormat="1" x14ac:dyDescent="0.3">
      <c r="A47" s="7">
        <v>5399</v>
      </c>
      <c r="B47" s="7" t="s">
        <v>73</v>
      </c>
      <c r="C47" s="7"/>
      <c r="D47" s="7"/>
      <c r="E47" s="8">
        <v>0</v>
      </c>
      <c r="F47" s="8">
        <v>0</v>
      </c>
      <c r="G47" s="8">
        <v>2896000</v>
      </c>
      <c r="H47" s="9"/>
      <c r="I47" s="25"/>
      <c r="J47" s="7"/>
    </row>
    <row r="48" spans="1:13" s="3" customFormat="1" x14ac:dyDescent="0.3">
      <c r="A48" s="18">
        <v>55</v>
      </c>
      <c r="B48" s="18" t="s">
        <v>35</v>
      </c>
      <c r="C48" s="18"/>
      <c r="D48" s="18"/>
      <c r="E48" s="16">
        <f>E49+E58+E61+E64+E66+E72</f>
        <v>11639450</v>
      </c>
      <c r="F48" s="16">
        <f>F49+F58+F61+F64+F66+F72</f>
        <v>9681720</v>
      </c>
      <c r="G48" s="16">
        <f>G49+G58+G61+G64+G65+G66+G72</f>
        <v>7721000</v>
      </c>
      <c r="H48" s="22">
        <v>21.52</v>
      </c>
      <c r="I48" s="28">
        <v>24.22</v>
      </c>
      <c r="J48" s="18"/>
      <c r="K48" s="41"/>
    </row>
    <row r="49" spans="1:11" s="6" customFormat="1" x14ac:dyDescent="0.3">
      <c r="A49" s="19">
        <v>550</v>
      </c>
      <c r="B49" s="19" t="s">
        <v>69</v>
      </c>
      <c r="C49" s="23"/>
      <c r="D49" s="23"/>
      <c r="E49" s="20">
        <f>E50+E51+E52+E53+E54+E55+E56+E57</f>
        <v>3221000</v>
      </c>
      <c r="F49" s="20">
        <f>F50+F51+F53+F54+F55+F56+F57</f>
        <v>2489000</v>
      </c>
      <c r="G49" s="20">
        <f>G50+G51+G52+G53+G54+G55+G56+G57</f>
        <v>2590000</v>
      </c>
      <c r="H49" s="21">
        <v>80.41</v>
      </c>
      <c r="I49" s="27">
        <v>104.06</v>
      </c>
      <c r="J49" s="23"/>
      <c r="K49" s="42"/>
    </row>
    <row r="50" spans="1:11" x14ac:dyDescent="0.3">
      <c r="A50" s="7">
        <v>5500</v>
      </c>
      <c r="B50" s="7" t="s">
        <v>36</v>
      </c>
      <c r="C50" s="7"/>
      <c r="D50" s="7"/>
      <c r="E50" s="8">
        <v>204000</v>
      </c>
      <c r="F50" s="8">
        <v>204000</v>
      </c>
      <c r="G50" s="8">
        <v>200000</v>
      </c>
      <c r="H50" s="9">
        <v>98</v>
      </c>
      <c r="I50" s="8">
        <v>98.04</v>
      </c>
      <c r="J50" s="7"/>
    </row>
    <row r="51" spans="1:11" x14ac:dyDescent="0.3">
      <c r="A51" s="7">
        <v>5502</v>
      </c>
      <c r="B51" s="7" t="s">
        <v>66</v>
      </c>
      <c r="C51" s="7"/>
      <c r="D51" s="7"/>
      <c r="E51" s="8">
        <v>346000</v>
      </c>
      <c r="F51" s="8">
        <v>221000</v>
      </c>
      <c r="G51" s="8">
        <v>150000</v>
      </c>
      <c r="H51" s="9">
        <v>43.35</v>
      </c>
      <c r="I51" s="8">
        <v>67.87</v>
      </c>
      <c r="J51" s="7"/>
    </row>
    <row r="52" spans="1:11" x14ac:dyDescent="0.3">
      <c r="A52" s="7">
        <v>5503</v>
      </c>
      <c r="B52" s="7" t="s">
        <v>37</v>
      </c>
      <c r="C52" s="7"/>
      <c r="D52" s="7"/>
      <c r="E52" s="8">
        <v>300000</v>
      </c>
      <c r="F52" s="8"/>
      <c r="G52" s="8">
        <v>100000</v>
      </c>
      <c r="H52" s="9">
        <v>33.33</v>
      </c>
      <c r="I52" s="25"/>
      <c r="J52" s="7"/>
    </row>
    <row r="53" spans="1:11" x14ac:dyDescent="0.3">
      <c r="A53" s="7">
        <v>5505</v>
      </c>
      <c r="B53" s="7" t="s">
        <v>42</v>
      </c>
      <c r="C53" s="7"/>
      <c r="D53" s="7"/>
      <c r="E53" s="8">
        <v>100000</v>
      </c>
      <c r="F53" s="8">
        <v>90000</v>
      </c>
      <c r="G53" s="8">
        <v>70000</v>
      </c>
      <c r="H53" s="9">
        <v>70</v>
      </c>
      <c r="I53" s="8">
        <v>77.77</v>
      </c>
      <c r="J53" s="7"/>
    </row>
    <row r="54" spans="1:11" x14ac:dyDescent="0.3">
      <c r="A54" s="7">
        <v>5507</v>
      </c>
      <c r="B54" s="7" t="s">
        <v>43</v>
      </c>
      <c r="C54" s="7"/>
      <c r="D54" s="7"/>
      <c r="E54" s="8">
        <v>410000</v>
      </c>
      <c r="F54" s="8">
        <v>410000</v>
      </c>
      <c r="G54" s="8">
        <v>500000</v>
      </c>
      <c r="H54" s="9">
        <v>121.95</v>
      </c>
      <c r="I54" s="8">
        <v>121.95</v>
      </c>
      <c r="J54" s="7"/>
    </row>
    <row r="55" spans="1:11" x14ac:dyDescent="0.3">
      <c r="A55" s="7">
        <v>5508</v>
      </c>
      <c r="B55" s="7" t="s">
        <v>38</v>
      </c>
      <c r="C55" s="7"/>
      <c r="D55" s="7"/>
      <c r="E55" s="8">
        <v>438000</v>
      </c>
      <c r="F55" s="8">
        <v>438000</v>
      </c>
      <c r="G55" s="8">
        <v>440000</v>
      </c>
      <c r="H55" s="9">
        <v>100</v>
      </c>
      <c r="I55" s="8">
        <v>100.46</v>
      </c>
      <c r="J55" s="7"/>
    </row>
    <row r="56" spans="1:11" x14ac:dyDescent="0.3">
      <c r="A56" s="7">
        <v>5509</v>
      </c>
      <c r="B56" s="7" t="s">
        <v>65</v>
      </c>
      <c r="C56" s="7"/>
      <c r="D56" s="7"/>
      <c r="E56" s="8">
        <v>626000</v>
      </c>
      <c r="F56" s="8">
        <v>626000</v>
      </c>
      <c r="G56" s="8">
        <v>630000</v>
      </c>
      <c r="H56" s="9">
        <v>100.45</v>
      </c>
      <c r="I56" s="8">
        <v>100.64</v>
      </c>
      <c r="J56" s="7"/>
    </row>
    <row r="57" spans="1:11" x14ac:dyDescent="0.3">
      <c r="A57" s="7">
        <v>5509</v>
      </c>
      <c r="B57" s="7" t="s">
        <v>70</v>
      </c>
      <c r="C57" s="7"/>
      <c r="D57" s="7"/>
      <c r="E57" s="8">
        <v>797000</v>
      </c>
      <c r="F57" s="8">
        <v>500000</v>
      </c>
      <c r="G57" s="8">
        <v>500000</v>
      </c>
      <c r="H57" s="9">
        <v>62.74</v>
      </c>
      <c r="I57" s="8">
        <v>100</v>
      </c>
      <c r="J57" s="7"/>
    </row>
    <row r="58" spans="1:11" s="5" customFormat="1" x14ac:dyDescent="0.3">
      <c r="A58" s="19">
        <v>551</v>
      </c>
      <c r="B58" s="19" t="s">
        <v>39</v>
      </c>
      <c r="C58" s="19"/>
      <c r="D58" s="19"/>
      <c r="E58" s="20">
        <f>E59+E60</f>
        <v>265000</v>
      </c>
      <c r="F58" s="20">
        <f>F59+F60</f>
        <v>237400</v>
      </c>
      <c r="G58" s="20">
        <f>G59+G60</f>
        <v>265000</v>
      </c>
      <c r="H58" s="21">
        <v>100</v>
      </c>
      <c r="I58" s="27">
        <v>111.81</v>
      </c>
      <c r="J58" s="19"/>
    </row>
    <row r="59" spans="1:11" x14ac:dyDescent="0.3">
      <c r="A59" s="7">
        <v>5510</v>
      </c>
      <c r="B59" s="7" t="s">
        <v>40</v>
      </c>
      <c r="C59" s="7"/>
      <c r="D59" s="7"/>
      <c r="E59" s="8">
        <v>200000</v>
      </c>
      <c r="F59" s="8">
        <v>174200</v>
      </c>
      <c r="G59" s="8">
        <v>200000</v>
      </c>
      <c r="H59" s="9">
        <v>100</v>
      </c>
      <c r="I59" s="8">
        <v>114.94</v>
      </c>
      <c r="J59" s="7"/>
    </row>
    <row r="60" spans="1:11" x14ac:dyDescent="0.3">
      <c r="A60" s="7">
        <v>5515</v>
      </c>
      <c r="B60" s="7" t="s">
        <v>41</v>
      </c>
      <c r="C60" s="7"/>
      <c r="D60" s="7"/>
      <c r="E60" s="8">
        <v>65000</v>
      </c>
      <c r="F60" s="8">
        <v>63200</v>
      </c>
      <c r="G60" s="8">
        <v>65000</v>
      </c>
      <c r="H60" s="9">
        <v>100</v>
      </c>
      <c r="I60" s="8">
        <v>103.17</v>
      </c>
      <c r="J60" s="7"/>
    </row>
    <row r="61" spans="1:11" s="5" customFormat="1" x14ac:dyDescent="0.3">
      <c r="A61" s="19">
        <v>552</v>
      </c>
      <c r="B61" s="19" t="s">
        <v>44</v>
      </c>
      <c r="C61" s="19"/>
      <c r="D61" s="19"/>
      <c r="E61" s="20">
        <f>E62+E63</f>
        <v>353000</v>
      </c>
      <c r="F61" s="20">
        <f>F62+F63</f>
        <v>244800</v>
      </c>
      <c r="G61" s="20">
        <f>G62+G63</f>
        <v>260000</v>
      </c>
      <c r="H61" s="21">
        <v>76.489999999999995</v>
      </c>
      <c r="I61" s="27">
        <v>110.2</v>
      </c>
      <c r="J61" s="19"/>
    </row>
    <row r="62" spans="1:11" x14ac:dyDescent="0.3">
      <c r="A62" s="7">
        <v>5528</v>
      </c>
      <c r="B62" s="7" t="s">
        <v>45</v>
      </c>
      <c r="C62" s="7"/>
      <c r="D62" s="7"/>
      <c r="E62" s="8">
        <v>250000</v>
      </c>
      <c r="F62" s="8">
        <v>198000</v>
      </c>
      <c r="G62" s="8">
        <v>200000</v>
      </c>
      <c r="H62" s="9">
        <v>80</v>
      </c>
      <c r="I62" s="8">
        <v>101.01</v>
      </c>
      <c r="J62" s="7"/>
    </row>
    <row r="63" spans="1:11" x14ac:dyDescent="0.3">
      <c r="A63" s="7">
        <v>5529</v>
      </c>
      <c r="B63" s="7" t="s">
        <v>64</v>
      </c>
      <c r="C63" s="7"/>
      <c r="D63" s="7"/>
      <c r="E63" s="8">
        <v>103000</v>
      </c>
      <c r="F63" s="8">
        <v>46800</v>
      </c>
      <c r="G63" s="8">
        <v>60000</v>
      </c>
      <c r="H63" s="9">
        <v>58.25</v>
      </c>
      <c r="I63" s="8">
        <v>128.21</v>
      </c>
      <c r="J63" s="7"/>
    </row>
    <row r="64" spans="1:11" s="5" customFormat="1" x14ac:dyDescent="0.3">
      <c r="A64" s="19">
        <v>553</v>
      </c>
      <c r="B64" s="19" t="s">
        <v>46</v>
      </c>
      <c r="C64" s="19"/>
      <c r="D64" s="19"/>
      <c r="E64" s="20">
        <v>300000</v>
      </c>
      <c r="F64" s="20">
        <v>240000</v>
      </c>
      <c r="G64" s="20">
        <v>300000</v>
      </c>
      <c r="H64" s="21">
        <v>100</v>
      </c>
      <c r="I64" s="27">
        <v>125</v>
      </c>
      <c r="J64" s="19"/>
    </row>
    <row r="65" spans="1:11" s="5" customFormat="1" x14ac:dyDescent="0.3">
      <c r="A65" s="19">
        <v>554</v>
      </c>
      <c r="B65" s="19" t="s">
        <v>47</v>
      </c>
      <c r="C65" s="19"/>
      <c r="D65" s="19"/>
      <c r="E65" s="20"/>
      <c r="F65" s="20"/>
      <c r="G65" s="20">
        <v>10000</v>
      </c>
      <c r="H65" s="21"/>
      <c r="I65" s="27"/>
      <c r="J65" s="19"/>
    </row>
    <row r="66" spans="1:11" s="5" customFormat="1" x14ac:dyDescent="0.3">
      <c r="A66" s="19">
        <v>555</v>
      </c>
      <c r="B66" s="19" t="s">
        <v>48</v>
      </c>
      <c r="C66" s="19"/>
      <c r="D66" s="19"/>
      <c r="E66" s="20">
        <f>E67+E68+E69+E70</f>
        <v>1086670</v>
      </c>
      <c r="F66" s="20">
        <f>F67+F68+F69+F70</f>
        <v>1070520</v>
      </c>
      <c r="G66" s="20">
        <f>G67+G68+G69+G70+G71</f>
        <v>1140000</v>
      </c>
      <c r="H66" s="21">
        <v>104.97</v>
      </c>
      <c r="I66" s="27">
        <v>106.54</v>
      </c>
      <c r="J66" s="19"/>
      <c r="K66" s="40"/>
    </row>
    <row r="67" spans="1:11" x14ac:dyDescent="0.3">
      <c r="A67" s="7">
        <v>5550</v>
      </c>
      <c r="B67" s="7" t="s">
        <v>49</v>
      </c>
      <c r="C67" s="7"/>
      <c r="D67" s="7"/>
      <c r="E67" s="8">
        <v>26670</v>
      </c>
      <c r="F67" s="8">
        <v>26670</v>
      </c>
      <c r="G67" s="8">
        <v>30000</v>
      </c>
      <c r="H67" s="9">
        <v>112.5</v>
      </c>
      <c r="I67" s="27">
        <v>112.5</v>
      </c>
      <c r="J67" s="7"/>
    </row>
    <row r="68" spans="1:11" x14ac:dyDescent="0.3">
      <c r="A68" s="7">
        <v>5551</v>
      </c>
      <c r="B68" s="7" t="s">
        <v>50</v>
      </c>
      <c r="C68" s="7"/>
      <c r="D68" s="7"/>
      <c r="E68" s="8">
        <v>10000</v>
      </c>
      <c r="F68" s="8">
        <v>3350</v>
      </c>
      <c r="G68" s="8">
        <v>10000</v>
      </c>
      <c r="H68" s="9">
        <v>100</v>
      </c>
      <c r="I68" s="27">
        <v>298.51</v>
      </c>
      <c r="J68" s="7"/>
    </row>
    <row r="69" spans="1:11" x14ac:dyDescent="0.3">
      <c r="A69" s="7">
        <v>5553</v>
      </c>
      <c r="B69" s="7" t="s">
        <v>51</v>
      </c>
      <c r="C69" s="7"/>
      <c r="D69" s="7"/>
      <c r="E69" s="8">
        <v>50000</v>
      </c>
      <c r="F69" s="8">
        <v>40500</v>
      </c>
      <c r="G69" s="8">
        <v>50000</v>
      </c>
      <c r="H69" s="9">
        <v>100</v>
      </c>
      <c r="I69" s="27">
        <v>123.46</v>
      </c>
      <c r="J69" s="7"/>
    </row>
    <row r="70" spans="1:11" x14ac:dyDescent="0.3">
      <c r="A70" s="7">
        <v>5555</v>
      </c>
      <c r="B70" s="7" t="s">
        <v>52</v>
      </c>
      <c r="C70" s="7"/>
      <c r="D70" s="7"/>
      <c r="E70" s="8">
        <v>1000000</v>
      </c>
      <c r="F70" s="8">
        <v>1000000</v>
      </c>
      <c r="G70" s="8">
        <v>1000000</v>
      </c>
      <c r="H70" s="9">
        <v>100</v>
      </c>
      <c r="I70" s="27">
        <v>100</v>
      </c>
      <c r="J70" s="7"/>
      <c r="K70" s="7"/>
    </row>
    <row r="71" spans="1:11" x14ac:dyDescent="0.3">
      <c r="A71" s="7">
        <v>5559</v>
      </c>
      <c r="B71" s="7" t="s">
        <v>53</v>
      </c>
      <c r="C71" s="7"/>
      <c r="D71" s="7"/>
      <c r="E71" s="8">
        <v>0</v>
      </c>
      <c r="F71" s="8">
        <v>0</v>
      </c>
      <c r="G71" s="8">
        <v>50000</v>
      </c>
      <c r="H71" s="9"/>
      <c r="I71" s="25"/>
      <c r="J71" s="7"/>
    </row>
    <row r="72" spans="1:11" s="5" customFormat="1" x14ac:dyDescent="0.3">
      <c r="A72" s="19">
        <v>559</v>
      </c>
      <c r="B72" s="19" t="s">
        <v>54</v>
      </c>
      <c r="C72" s="19"/>
      <c r="D72" s="19"/>
      <c r="E72" s="20">
        <f>E73+E74+E76+E77</f>
        <v>6413780</v>
      </c>
      <c r="F72" s="20">
        <f>F77+F76+F74+F73</f>
        <v>5400000</v>
      </c>
      <c r="G72" s="20">
        <f>G73+G74+G76+G77</f>
        <v>3156000</v>
      </c>
      <c r="H72" s="21">
        <v>38.68</v>
      </c>
      <c r="I72" s="27">
        <v>59.37</v>
      </c>
      <c r="J72" s="19"/>
      <c r="K72" s="40"/>
    </row>
    <row r="73" spans="1:11" x14ac:dyDescent="0.3">
      <c r="A73" s="7">
        <v>5590</v>
      </c>
      <c r="B73" s="7" t="s">
        <v>55</v>
      </c>
      <c r="C73" s="7"/>
      <c r="D73" s="7"/>
      <c r="E73" s="8">
        <v>380000</v>
      </c>
      <c r="F73" s="8">
        <v>231800</v>
      </c>
      <c r="G73" s="8">
        <v>100000</v>
      </c>
      <c r="H73" s="9">
        <v>26.32</v>
      </c>
      <c r="I73" s="27">
        <v>43.29</v>
      </c>
      <c r="J73" s="7"/>
    </row>
    <row r="74" spans="1:11" x14ac:dyDescent="0.3">
      <c r="A74" s="7">
        <v>5591</v>
      </c>
      <c r="B74" s="7" t="s">
        <v>56</v>
      </c>
      <c r="C74" s="7"/>
      <c r="D74" s="7"/>
      <c r="E74" s="8">
        <v>1886000</v>
      </c>
      <c r="F74" s="8">
        <v>1803500</v>
      </c>
      <c r="G74" s="8">
        <v>150000</v>
      </c>
      <c r="H74" s="9">
        <v>5.32</v>
      </c>
      <c r="I74" s="27">
        <v>11.09</v>
      </c>
      <c r="J74" s="7"/>
    </row>
    <row r="75" spans="1:11" x14ac:dyDescent="0.3">
      <c r="A75" s="7">
        <v>5592</v>
      </c>
      <c r="B75" s="7" t="s">
        <v>57</v>
      </c>
      <c r="C75" s="7"/>
      <c r="D75" s="7"/>
      <c r="E75" s="8"/>
      <c r="F75" s="8"/>
      <c r="G75" s="8"/>
      <c r="H75" s="9"/>
      <c r="I75" s="25"/>
      <c r="J75" s="7"/>
    </row>
    <row r="76" spans="1:11" x14ac:dyDescent="0.3">
      <c r="A76" s="7">
        <v>5593</v>
      </c>
      <c r="B76" s="7" t="s">
        <v>58</v>
      </c>
      <c r="C76" s="7"/>
      <c r="D76" s="7"/>
      <c r="E76" s="8">
        <v>364000</v>
      </c>
      <c r="F76" s="8">
        <v>363000</v>
      </c>
      <c r="G76" s="8">
        <v>150000</v>
      </c>
      <c r="H76" s="9">
        <v>41.21</v>
      </c>
      <c r="I76" s="27">
        <v>41.32</v>
      </c>
      <c r="J76" s="7"/>
    </row>
    <row r="77" spans="1:11" x14ac:dyDescent="0.3">
      <c r="A77" s="7">
        <v>5599</v>
      </c>
      <c r="B77" s="7" t="s">
        <v>72</v>
      </c>
      <c r="C77" s="7"/>
      <c r="D77" s="7"/>
      <c r="E77" s="8">
        <v>3783780</v>
      </c>
      <c r="F77" s="8">
        <v>3001700</v>
      </c>
      <c r="G77" s="8">
        <v>2756000</v>
      </c>
      <c r="H77" s="9">
        <v>72.83</v>
      </c>
      <c r="I77" s="27">
        <v>72.849999999999994</v>
      </c>
      <c r="J77" s="7"/>
    </row>
    <row r="78" spans="1:11" s="3" customFormat="1" x14ac:dyDescent="0.3">
      <c r="A78" s="18">
        <v>57</v>
      </c>
      <c r="B78" s="18" t="s">
        <v>59</v>
      </c>
      <c r="C78" s="18"/>
      <c r="D78" s="18"/>
      <c r="E78" s="16">
        <f>E79</f>
        <v>3000000</v>
      </c>
      <c r="F78" s="16"/>
      <c r="G78" s="16">
        <f>G80</f>
        <v>1000000</v>
      </c>
      <c r="H78" s="22">
        <v>33.33</v>
      </c>
      <c r="I78" s="28"/>
      <c r="J78" s="18"/>
    </row>
    <row r="79" spans="1:11" s="5" customFormat="1" x14ac:dyDescent="0.3">
      <c r="A79" s="19">
        <v>579</v>
      </c>
      <c r="B79" s="19" t="s">
        <v>60</v>
      </c>
      <c r="C79" s="19"/>
      <c r="D79" s="19"/>
      <c r="E79" s="20">
        <f>E80</f>
        <v>3000000</v>
      </c>
      <c r="F79" s="20"/>
      <c r="G79" s="20">
        <v>1000000</v>
      </c>
      <c r="H79" s="21">
        <v>33.33</v>
      </c>
      <c r="I79" s="27"/>
      <c r="J79" s="19"/>
    </row>
    <row r="80" spans="1:11" x14ac:dyDescent="0.3">
      <c r="A80" s="7">
        <v>5790</v>
      </c>
      <c r="B80" s="7" t="s">
        <v>61</v>
      </c>
      <c r="C80" s="7"/>
      <c r="D80" s="7"/>
      <c r="E80" s="8">
        <v>3000000</v>
      </c>
      <c r="F80" s="8"/>
      <c r="G80" s="8">
        <v>1000000</v>
      </c>
      <c r="H80" s="9">
        <v>33.33</v>
      </c>
      <c r="I80" s="25"/>
      <c r="J80" s="7"/>
    </row>
    <row r="81" spans="1:10" x14ac:dyDescent="0.3">
      <c r="A81" s="7">
        <v>5793</v>
      </c>
      <c r="B81" s="7" t="s">
        <v>67</v>
      </c>
      <c r="C81" s="7"/>
      <c r="D81" s="7"/>
      <c r="E81" s="8"/>
      <c r="F81" s="8"/>
      <c r="G81" s="8"/>
      <c r="H81" s="9"/>
      <c r="I81" s="25"/>
      <c r="J81" s="7"/>
    </row>
    <row r="82" spans="1:10" x14ac:dyDescent="0.3">
      <c r="A82" s="7">
        <v>5799</v>
      </c>
      <c r="B82" s="7" t="s">
        <v>62</v>
      </c>
      <c r="C82" s="7"/>
      <c r="D82" s="7"/>
      <c r="E82" s="8"/>
      <c r="F82" s="8"/>
      <c r="G82" s="8"/>
      <c r="H82" s="9"/>
      <c r="I82" s="25"/>
      <c r="J82" s="7"/>
    </row>
    <row r="83" spans="1:10" x14ac:dyDescent="0.3">
      <c r="A83" s="7"/>
      <c r="B83" s="7"/>
      <c r="C83" s="7"/>
      <c r="D83" s="7"/>
      <c r="E83" s="8"/>
      <c r="F83" s="8"/>
      <c r="G83" s="8"/>
      <c r="H83" s="9"/>
      <c r="I83" s="25"/>
      <c r="J83" s="7"/>
    </row>
    <row r="84" spans="1:10" x14ac:dyDescent="0.3">
      <c r="A84" s="7"/>
      <c r="B84" s="24" t="s">
        <v>63</v>
      </c>
      <c r="C84" s="18"/>
      <c r="D84" s="18"/>
      <c r="E84" s="16">
        <f>E78+E48+E37+E19+E7</f>
        <v>80669950</v>
      </c>
      <c r="F84" s="16">
        <f>F48+F37+F19+F7</f>
        <v>67722320</v>
      </c>
      <c r="G84" s="16">
        <f>G78+G48+G37+G19+G7</f>
        <v>60660000</v>
      </c>
      <c r="H84" s="22">
        <v>57.82</v>
      </c>
      <c r="I84" s="28">
        <v>67.459999999999994</v>
      </c>
      <c r="J84" s="7"/>
    </row>
    <row r="85" spans="1:10" x14ac:dyDescent="0.3">
      <c r="A85" s="7"/>
      <c r="B85" s="7"/>
      <c r="C85" s="7"/>
      <c r="D85" s="7"/>
      <c r="E85" s="8"/>
      <c r="F85" s="8"/>
      <c r="G85" s="8"/>
      <c r="H85" s="9"/>
      <c r="I85" s="25"/>
      <c r="J85" s="7"/>
    </row>
    <row r="86" spans="1:10" s="35" customFormat="1" ht="14.4" customHeight="1" x14ac:dyDescent="0.25">
      <c r="A86" s="35" t="s">
        <v>88</v>
      </c>
    </row>
    <row r="87" spans="1:10" x14ac:dyDescent="0.3">
      <c r="A87" s="7"/>
      <c r="B87" s="18" t="s">
        <v>87</v>
      </c>
      <c r="C87" s="18"/>
      <c r="D87" s="18"/>
      <c r="E87" s="16"/>
      <c r="F87" s="16"/>
      <c r="G87" s="16"/>
      <c r="H87" s="22"/>
      <c r="I87" s="28"/>
      <c r="J87" s="7"/>
    </row>
    <row r="88" spans="1:10" x14ac:dyDescent="0.3">
      <c r="A88" s="30"/>
      <c r="B88" s="36"/>
      <c r="C88" s="36"/>
      <c r="D88" s="36"/>
      <c r="E88" s="37"/>
      <c r="F88" s="37"/>
      <c r="G88" s="37"/>
      <c r="H88" s="38"/>
      <c r="I88" s="39"/>
      <c r="J88" s="30"/>
    </row>
    <row r="89" spans="1:10" x14ac:dyDescent="0.3">
      <c r="A89" s="30"/>
      <c r="B89" s="30"/>
      <c r="C89" s="30"/>
      <c r="D89" s="30"/>
      <c r="E89" s="34"/>
      <c r="F89" s="34"/>
      <c r="G89" s="31"/>
      <c r="H89" s="32"/>
      <c r="I89" s="33"/>
      <c r="J89" s="30"/>
    </row>
    <row r="90" spans="1:10" x14ac:dyDescent="0.3">
      <c r="A90" s="30"/>
      <c r="B90" s="30"/>
      <c r="C90" s="30"/>
      <c r="D90" s="30"/>
      <c r="E90" s="34"/>
      <c r="F90" s="34"/>
      <c r="G90" s="31"/>
      <c r="H90" s="32"/>
      <c r="I90" s="33"/>
      <c r="J90" s="30"/>
    </row>
    <row r="91" spans="1:10" x14ac:dyDescent="0.3">
      <c r="A91" s="30"/>
      <c r="B91" s="30"/>
      <c r="C91" s="30"/>
      <c r="D91" s="30"/>
      <c r="E91" s="34"/>
      <c r="F91" s="34"/>
      <c r="G91" s="34"/>
      <c r="H91" s="32"/>
      <c r="I91" s="33"/>
      <c r="J91" s="30"/>
    </row>
    <row r="92" spans="1:10" x14ac:dyDescent="0.3">
      <c r="A92" s="30"/>
      <c r="B92" s="30"/>
      <c r="C92" s="30"/>
      <c r="D92" s="30"/>
      <c r="E92" s="34"/>
      <c r="F92" s="34"/>
      <c r="G92" s="34"/>
      <c r="H92" s="32"/>
      <c r="I92" s="33"/>
      <c r="J92" s="30"/>
    </row>
    <row r="93" spans="1:10" x14ac:dyDescent="0.3">
      <c r="A93" s="30"/>
      <c r="B93" s="30"/>
      <c r="C93" s="30"/>
      <c r="D93" s="30"/>
      <c r="E93" s="34"/>
      <c r="F93" s="34"/>
      <c r="G93" s="34"/>
      <c r="H93" s="32"/>
      <c r="I93" s="33"/>
      <c r="J93" s="30"/>
    </row>
    <row r="94" spans="1:10" x14ac:dyDescent="0.3">
      <c r="A94" s="30"/>
      <c r="B94" s="30"/>
      <c r="C94" s="30"/>
      <c r="D94" s="30"/>
      <c r="E94" s="34"/>
      <c r="F94" s="34"/>
      <c r="G94" s="34"/>
      <c r="H94" s="32"/>
      <c r="I94" s="33"/>
      <c r="J94" s="3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Stoja</dc:creator>
  <cp:lastModifiedBy>Stoja</cp:lastModifiedBy>
  <cp:lastPrinted>2016-12-01T08:57:45Z</cp:lastPrinted>
  <dcterms:created xsi:type="dcterms:W3CDTF">2016-11-23T11:01:59Z</dcterms:created>
  <dcterms:modified xsi:type="dcterms:W3CDTF">2016-12-01T10:20:36Z</dcterms:modified>
</cp:coreProperties>
</file>